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CEE282E9-BC5B-4DE9-8E04-0F7A23C7CF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svaines izglītības iestādes" sheetId="1" r:id="rId1"/>
    <sheet name="Lubānas izglītības iestādes" sheetId="2" r:id="rId2"/>
    <sheet name="Ērgļu izglītības iestāde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D25" i="1"/>
  <c r="J21" i="3"/>
  <c r="F15" i="3"/>
  <c r="F19" i="3"/>
  <c r="F24" i="3"/>
  <c r="K21" i="3" l="1"/>
  <c r="F16" i="3"/>
  <c r="F17" i="3"/>
  <c r="F18" i="3"/>
  <c r="F20" i="3"/>
  <c r="F17" i="2"/>
  <c r="F22" i="2"/>
  <c r="F21" i="2"/>
  <c r="F15" i="2"/>
  <c r="F16" i="2"/>
  <c r="F18" i="2"/>
  <c r="F14" i="2"/>
  <c r="F28" i="1"/>
  <c r="F27" i="1"/>
  <c r="F22" i="1"/>
  <c r="F19" i="1"/>
  <c r="F23" i="1"/>
  <c r="F21" i="1"/>
  <c r="F20" i="1"/>
  <c r="F18" i="1"/>
  <c r="D16" i="1"/>
  <c r="F11" i="1"/>
  <c r="F14" i="1"/>
  <c r="F15" i="1"/>
  <c r="J25" i="3"/>
  <c r="K25" i="3" s="1"/>
  <c r="F25" i="3"/>
  <c r="G25" i="3" s="1"/>
  <c r="H25" i="3" s="1"/>
  <c r="D25" i="3"/>
  <c r="D21" i="3"/>
  <c r="J13" i="3"/>
  <c r="K13" i="3" s="1"/>
  <c r="D13" i="3"/>
  <c r="F12" i="3"/>
  <c r="D23" i="2"/>
  <c r="D19" i="2"/>
  <c r="D12" i="2"/>
  <c r="F11" i="2"/>
  <c r="F12" i="2" s="1"/>
  <c r="G12" i="2" s="1"/>
  <c r="D29" i="1"/>
  <c r="F13" i="1"/>
  <c r="F12" i="1"/>
  <c r="H12" i="2" l="1"/>
  <c r="F25" i="1"/>
  <c r="F21" i="3"/>
  <c r="G21" i="3" s="1"/>
  <c r="F23" i="2"/>
  <c r="G23" i="2" s="1"/>
  <c r="F19" i="2"/>
  <c r="G19" i="2" s="1"/>
  <c r="F16" i="1"/>
  <c r="G16" i="1" s="1"/>
  <c r="F29" i="1"/>
  <c r="G29" i="1" s="1"/>
  <c r="G25" i="1"/>
  <c r="M25" i="3"/>
  <c r="L25" i="3"/>
  <c r="F13" i="3"/>
  <c r="G13" i="3" s="1"/>
  <c r="L13" i="3" s="1"/>
  <c r="H21" i="3" l="1"/>
  <c r="M21" i="3" s="1"/>
  <c r="L21" i="3"/>
  <c r="H23" i="2"/>
  <c r="H19" i="2"/>
  <c r="H13" i="3"/>
  <c r="M13" i="3" s="1"/>
  <c r="H25" i="1"/>
  <c r="H16" i="1"/>
  <c r="H29" i="1"/>
</calcChain>
</file>

<file path=xl/sharedStrings.xml><?xml version="1.0" encoding="utf-8"?>
<sst xmlns="http://schemas.openxmlformats.org/spreadsheetml/2006/main" count="115" uniqueCount="55">
  <si>
    <t>4 mēnešiem</t>
  </si>
  <si>
    <t>Kvalitāte</t>
  </si>
  <si>
    <t>Kvalitāte 4 mēnešiem</t>
  </si>
  <si>
    <t>Kopā budžets 4 mēnešiem</t>
  </si>
  <si>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</si>
  <si>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</si>
  <si>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</si>
  <si>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</si>
  <si>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</si>
  <si>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</si>
  <si>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1345 04</t>
  </si>
  <si>
    <t>Sociālais pedagogs</t>
  </si>
  <si>
    <t>2359 01</t>
  </si>
  <si>
    <t>Internāta skolotājs</t>
  </si>
  <si>
    <t>2359 07</t>
  </si>
  <si>
    <t>Kopā pedagoģiskie darbinieki</t>
  </si>
  <si>
    <t>Vadītājs</t>
  </si>
  <si>
    <t>1345 08</t>
  </si>
  <si>
    <t xml:space="preserve">Pirmsskolas izglītības skolotājs </t>
  </si>
  <si>
    <t>2342 01</t>
  </si>
  <si>
    <t>Pirmsskolas izglītības mūzikas skolotāja</t>
  </si>
  <si>
    <t>2342 02</t>
  </si>
  <si>
    <t>Skolotājs logopēds</t>
  </si>
  <si>
    <t>Direktors</t>
  </si>
  <si>
    <t>Profesionālās ievirzes skolotājs</t>
  </si>
  <si>
    <t>2320 02</t>
  </si>
  <si>
    <t>2359 06</t>
  </si>
  <si>
    <t>Cesvaines vidusskola</t>
  </si>
  <si>
    <t>Cesvaines pirmsskolas izglītības iestāde "Brīnumzeme"</t>
  </si>
  <si>
    <t>Cesvaines Mūzikas un mākslas skola</t>
  </si>
  <si>
    <t>Lubānas vidusskola</t>
  </si>
  <si>
    <t>Lubānas pirmsskolas izglītības iestāde "Rūķīši"</t>
  </si>
  <si>
    <t>Lubānas Mākslas skola</t>
  </si>
  <si>
    <t>Ērgļu vidusskola</t>
  </si>
  <si>
    <t>Ērgļu pirmsskolas izglītības iestāde "Pienenīte"</t>
  </si>
  <si>
    <t>Ērgļu Mūzikas un mākslas skola</t>
  </si>
  <si>
    <t>Interešu izglītības skolotājs</t>
  </si>
  <si>
    <t>Vispārējās vidējās izglītības skolotājs (autoapmācība)</t>
  </si>
  <si>
    <t>Izglītības metodiķis</t>
  </si>
  <si>
    <t>2351 01</t>
  </si>
  <si>
    <t>Pirmsskolas izglītības metodiķis</t>
  </si>
  <si>
    <t>2351 06</t>
  </si>
  <si>
    <t>Pirmsskolas izglītības sporta skolotājs</t>
  </si>
  <si>
    <t>2342 03</t>
  </si>
  <si>
    <t xml:space="preserve">Vadītāja vietnieks izglītības jomā </t>
  </si>
  <si>
    <t>Speciālais pirmsskolas izglītības skolotājs</t>
  </si>
  <si>
    <t>2352 02</t>
  </si>
  <si>
    <t>Cesvaines apvienības izglītības iestāžu pedagoģisko darbinieku amata vienību saraksts  2021.gada septembrim - decembrim (pašvaldības budžets)</t>
  </si>
  <si>
    <t>Kopā 4 mēnešiem</t>
  </si>
  <si>
    <t>Lubānas apvienības izglītības iestāžu pedagoģisko darbinieku amata vienību saraksts 2021.gada septembrim - decembrim (pašvaldības budžets)</t>
  </si>
  <si>
    <t>Ērgļu apvienības izglītības iestāžu pedagoģisko darbinieku amata vienību saraksts 2021.gada septembrim - decembrim (pašvaldības budžets)</t>
  </si>
  <si>
    <t>Pielikums</t>
  </si>
  <si>
    <t>Madonas novada pašvaldības domes</t>
  </si>
  <si>
    <t>30.09.2021. lēmumam Nr.291</t>
  </si>
  <si>
    <t>(Prot.Nr.11, 37.p.)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</si>
</sst>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</font>
    <font>
      <b/>
      <sz val="11"/>
      <color rgb="FF000000"/>
      <name val="Calibri"/>
      <family val="2"/>
      <charset val="186"/>
    </font>
    <font>
      <b/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2" applyFont="1" applyFill="1" applyBorder="1" applyAlignment="1">
      <alignment horizontal="left" vertical="top" wrapText="1"/>
    </xf>
    <xf numFmtId="0" fontId="6" fillId="0" borderId="1" xfId="2" applyFont="1" applyFill="1" applyBorder="1" applyAlignment="1">
      <alignment horizontal="center" vertical="top" wrapText="1"/>
    </xf>
    <xf numFmtId="0" fontId="7" fillId="0" borderId="1" xfId="0" applyFont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top" wrapText="1"/>
    </xf>
    <xf numFmtId="0" fontId="7" fillId="2" borderId="1" xfId="0" applyFont="1" applyFill="1" applyBorder="1"/>
    <xf numFmtId="0" fontId="7" fillId="0" borderId="0" xfId="0" applyFont="1"/>
    <xf numFmtId="0" fontId="4" fillId="0" borderId="1" xfId="0" applyFont="1" applyFill="1" applyBorder="1" applyAlignment="1">
      <alignment vertical="center"/>
    </xf>
    <xf numFmtId="0" fontId="9" fillId="0" borderId="1" xfId="0" applyFont="1" applyBorder="1"/>
    <xf numFmtId="0" fontId="9" fillId="2" borderId="1" xfId="0" applyFont="1" applyFill="1" applyBorder="1"/>
    <xf numFmtId="0" fontId="7" fillId="0" borderId="1" xfId="0" applyFont="1" applyFill="1" applyBorder="1" applyAlignment="1"/>
    <xf numFmtId="0" fontId="8" fillId="0" borderId="0" xfId="0" applyFont="1" applyAlignment="1">
      <alignment horizont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3">
    <cellStyle name="Parasts" xfId="0" builtinId="0"/>
    <cellStyle name="Parasts 2" xfId="2" xr:uid="{00000000-0005-0000-0000-000001000000}"/>
    <cellStyle name="Parasts 6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workbookViewId="0">
      <selection activeCell="C4" sqref="C4"/>
    </sheetView>
  </sheetViews>
  <sheetFormatPr defaultRowHeight="15" x14ac:dyDescent="0.25"/>
  <cols>
    <col min="2" max="2" width="33.28515625" customWidth="1"/>
    <col min="3" max="3" width="13.140625" customWidth="1"/>
    <col min="4" max="4" width="13.28515625" customWidth="1"/>
    <col min="5" max="5" width="13.42578125" customWidth="1"/>
    <col min="6" max="6" width="13.28515625" customWidth="1"/>
  </cols>
  <sheetData>
    <row r="1" spans="1:8" ht="15.75" x14ac:dyDescent="0.25">
      <c r="E1" s="35" t="s">
        <v>51</v>
      </c>
      <c r="F1" s="35"/>
      <c r="G1" s="35"/>
    </row>
    <row r="2" spans="1:8" ht="15.75" x14ac:dyDescent="0.25">
      <c r="E2" s="35" t="s">
        <v>52</v>
      </c>
      <c r="F2" s="35"/>
      <c r="G2" s="35"/>
    </row>
    <row r="3" spans="1:8" ht="15.75" x14ac:dyDescent="0.25">
      <c r="E3" s="35" t="s">
        <v>53</v>
      </c>
      <c r="F3" s="35"/>
      <c r="G3" s="35"/>
    </row>
    <row r="4" spans="1:8" ht="15.75" x14ac:dyDescent="0.25">
      <c r="E4" s="35" t="s">
        <v>54</v>
      </c>
      <c r="F4" s="35"/>
      <c r="G4" s="35"/>
    </row>
    <row r="7" spans="1:8" ht="42.75" customHeight="1" x14ac:dyDescent="0.3">
      <c r="A7" s="40" t="s">
        <v>47</v>
      </c>
      <c r="B7" s="40"/>
      <c r="C7" s="40"/>
      <c r="D7" s="40"/>
      <c r="E7" s="40"/>
      <c r="F7" s="40"/>
      <c r="G7" s="40"/>
      <c r="H7" s="40"/>
    </row>
    <row r="8" spans="1:8" x14ac:dyDescent="0.25">
      <c r="A8" s="4"/>
      <c r="B8" s="4"/>
      <c r="C8" s="4"/>
      <c r="D8" s="43">
        <v>2021</v>
      </c>
      <c r="E8" s="43"/>
      <c r="F8" s="44"/>
      <c r="G8" s="45" t="s">
        <v>48</v>
      </c>
      <c r="H8" s="45"/>
    </row>
    <row r="9" spans="1:8" ht="47.25" x14ac:dyDescent="0.25">
      <c r="A9" s="5" t="s">
        <v>4</v>
      </c>
      <c r="B9" s="6" t="s">
        <v>5</v>
      </c>
      <c r="C9" s="1" t="s">
        <v>6</v>
      </c>
      <c r="D9" s="3" t="s">
        <v>7</v>
      </c>
      <c r="E9" s="1" t="s">
        <v>8</v>
      </c>
      <c r="F9" s="2" t="s">
        <v>9</v>
      </c>
      <c r="G9" s="1">
        <v>1100</v>
      </c>
      <c r="H9" s="7">
        <v>1200</v>
      </c>
    </row>
    <row r="10" spans="1:8" ht="15.75" x14ac:dyDescent="0.25">
      <c r="A10" s="41" t="s">
        <v>27</v>
      </c>
      <c r="B10" s="42"/>
      <c r="C10" s="42"/>
      <c r="D10" s="12"/>
      <c r="E10" s="10"/>
      <c r="F10" s="13"/>
      <c r="G10" s="22"/>
      <c r="H10" s="22"/>
    </row>
    <row r="11" spans="1:8" ht="15.75" x14ac:dyDescent="0.25">
      <c r="A11" s="10">
        <v>1</v>
      </c>
      <c r="B11" s="15" t="s">
        <v>38</v>
      </c>
      <c r="C11" s="10" t="s">
        <v>39</v>
      </c>
      <c r="D11" s="12">
        <v>0.09</v>
      </c>
      <c r="E11" s="10">
        <v>919</v>
      </c>
      <c r="F11" s="13">
        <f>ROUND(D11*E11,0)</f>
        <v>83</v>
      </c>
      <c r="G11" s="22"/>
      <c r="H11" s="22"/>
    </row>
    <row r="12" spans="1:8" ht="15.75" x14ac:dyDescent="0.25">
      <c r="A12" s="10">
        <v>2</v>
      </c>
      <c r="B12" s="14" t="s">
        <v>11</v>
      </c>
      <c r="C12" s="10" t="s">
        <v>12</v>
      </c>
      <c r="D12" s="12">
        <v>1</v>
      </c>
      <c r="E12" s="10">
        <v>830</v>
      </c>
      <c r="F12" s="13">
        <f>ROUND(D12*E12,0)</f>
        <v>830</v>
      </c>
      <c r="G12" s="22"/>
      <c r="H12" s="22"/>
    </row>
    <row r="13" spans="1:8" ht="15.75" x14ac:dyDescent="0.25">
      <c r="A13" s="10">
        <v>3</v>
      </c>
      <c r="B13" s="15" t="s">
        <v>13</v>
      </c>
      <c r="C13" s="10" t="s">
        <v>14</v>
      </c>
      <c r="D13" s="12">
        <v>0.5</v>
      </c>
      <c r="E13" s="10">
        <v>830</v>
      </c>
      <c r="F13" s="13">
        <f t="shared" ref="F13:F15" si="0">ROUND(D13*E13,0)</f>
        <v>415</v>
      </c>
      <c r="G13" s="22"/>
      <c r="H13" s="22"/>
    </row>
    <row r="14" spans="1:8" ht="31.5" x14ac:dyDescent="0.25">
      <c r="A14" s="10">
        <v>4</v>
      </c>
      <c r="B14" s="15" t="s">
        <v>37</v>
      </c>
      <c r="C14" s="26">
        <v>233001</v>
      </c>
      <c r="D14" s="12">
        <v>0.63</v>
      </c>
      <c r="E14" s="10">
        <v>830</v>
      </c>
      <c r="F14" s="13">
        <f t="shared" si="0"/>
        <v>523</v>
      </c>
      <c r="G14" s="22"/>
      <c r="H14" s="22"/>
    </row>
    <row r="15" spans="1:8" ht="15.75" x14ac:dyDescent="0.25">
      <c r="A15" s="10">
        <v>5</v>
      </c>
      <c r="B15" s="17" t="s">
        <v>36</v>
      </c>
      <c r="C15" s="10" t="s">
        <v>26</v>
      </c>
      <c r="D15" s="12">
        <v>0.4</v>
      </c>
      <c r="E15" s="10">
        <v>830</v>
      </c>
      <c r="F15" s="13">
        <f t="shared" si="0"/>
        <v>332</v>
      </c>
      <c r="G15" s="22"/>
      <c r="H15" s="22"/>
    </row>
    <row r="16" spans="1:8" ht="15.75" x14ac:dyDescent="0.25">
      <c r="A16" s="1"/>
      <c r="B16" s="16" t="s">
        <v>15</v>
      </c>
      <c r="C16" s="1"/>
      <c r="D16" s="18">
        <f>SUM(D11:D15)</f>
        <v>2.62</v>
      </c>
      <c r="E16" s="18"/>
      <c r="F16" s="18">
        <f>SUM(F11:F15)</f>
        <v>2183</v>
      </c>
      <c r="G16" s="22">
        <f>F16*4</f>
        <v>8732</v>
      </c>
      <c r="H16" s="22">
        <f>ROUND(G16*0.2359,0)</f>
        <v>2060</v>
      </c>
    </row>
    <row r="17" spans="1:8" ht="15.75" x14ac:dyDescent="0.25">
      <c r="A17" s="41" t="s">
        <v>28</v>
      </c>
      <c r="B17" s="42"/>
      <c r="C17" s="42"/>
      <c r="D17" s="8"/>
      <c r="E17" s="8"/>
      <c r="F17" s="8"/>
      <c r="G17" s="22"/>
      <c r="H17" s="22"/>
    </row>
    <row r="18" spans="1:8" ht="15.75" x14ac:dyDescent="0.25">
      <c r="A18" s="10">
        <v>1</v>
      </c>
      <c r="B18" s="28" t="s">
        <v>16</v>
      </c>
      <c r="C18" s="26" t="s">
        <v>17</v>
      </c>
      <c r="D18" s="29">
        <v>1</v>
      </c>
      <c r="E18" s="29">
        <v>1200</v>
      </c>
      <c r="F18" s="29">
        <f>ROUND(D18*E18,0)</f>
        <v>1200</v>
      </c>
      <c r="G18" s="34"/>
      <c r="H18" s="34"/>
    </row>
    <row r="19" spans="1:8" ht="15.75" x14ac:dyDescent="0.25">
      <c r="A19" s="10">
        <v>2</v>
      </c>
      <c r="B19" s="30" t="s">
        <v>44</v>
      </c>
      <c r="C19" s="31" t="s">
        <v>10</v>
      </c>
      <c r="D19" s="29">
        <v>1</v>
      </c>
      <c r="E19" s="29">
        <v>960</v>
      </c>
      <c r="F19" s="29">
        <f>ROUND(D19*E19,0)</f>
        <v>960</v>
      </c>
      <c r="G19" s="34"/>
      <c r="H19" s="34"/>
    </row>
    <row r="20" spans="1:8" ht="15.75" x14ac:dyDescent="0.25">
      <c r="A20" s="10">
        <v>3</v>
      </c>
      <c r="B20" s="28" t="s">
        <v>18</v>
      </c>
      <c r="C20" s="26" t="s">
        <v>19</v>
      </c>
      <c r="D20" s="29">
        <v>6.2750000000000004</v>
      </c>
      <c r="E20" s="29">
        <v>872</v>
      </c>
      <c r="F20" s="29">
        <f>ROUND(D20*E20,0)</f>
        <v>5472</v>
      </c>
      <c r="G20" s="34"/>
      <c r="H20" s="34"/>
    </row>
    <row r="21" spans="1:8" ht="31.5" x14ac:dyDescent="0.25">
      <c r="A21" s="10">
        <v>4</v>
      </c>
      <c r="B21" s="28" t="s">
        <v>20</v>
      </c>
      <c r="C21" s="26" t="s">
        <v>21</v>
      </c>
      <c r="D21" s="29">
        <v>0.875</v>
      </c>
      <c r="E21" s="29">
        <v>872</v>
      </c>
      <c r="F21" s="29">
        <f t="shared" ref="F21:F23" si="1">ROUND(D21*E21,0)</f>
        <v>763</v>
      </c>
      <c r="G21" s="34"/>
      <c r="H21" s="34"/>
    </row>
    <row r="22" spans="1:8" ht="31.5" x14ac:dyDescent="0.25">
      <c r="A22" s="10">
        <v>5</v>
      </c>
      <c r="B22" s="28" t="s">
        <v>42</v>
      </c>
      <c r="C22" s="32" t="s">
        <v>43</v>
      </c>
      <c r="D22" s="29">
        <v>0.875</v>
      </c>
      <c r="E22" s="29">
        <v>872</v>
      </c>
      <c r="F22" s="29">
        <f t="shared" si="1"/>
        <v>763</v>
      </c>
      <c r="G22" s="34"/>
      <c r="H22" s="34"/>
    </row>
    <row r="23" spans="1:8" ht="15.75" x14ac:dyDescent="0.25">
      <c r="A23" s="10">
        <v>6</v>
      </c>
      <c r="B23" s="28" t="s">
        <v>22</v>
      </c>
      <c r="C23" s="26">
        <v>235201</v>
      </c>
      <c r="D23" s="29">
        <v>0.75</v>
      </c>
      <c r="E23" s="29">
        <v>830</v>
      </c>
      <c r="F23" s="29">
        <f t="shared" si="1"/>
        <v>623</v>
      </c>
      <c r="G23" s="34"/>
      <c r="H23" s="34"/>
    </row>
    <row r="24" spans="1:8" ht="31.5" x14ac:dyDescent="0.25">
      <c r="A24" s="10">
        <v>7</v>
      </c>
      <c r="B24" s="11" t="s">
        <v>45</v>
      </c>
      <c r="C24" s="25" t="s">
        <v>46</v>
      </c>
      <c r="D24" s="13">
        <v>0.5</v>
      </c>
      <c r="E24" s="13">
        <v>830</v>
      </c>
      <c r="F24" s="13">
        <f t="shared" ref="F24" si="2">ROUND(D24*E24,0)</f>
        <v>415</v>
      </c>
      <c r="G24" s="22"/>
      <c r="H24" s="22"/>
    </row>
    <row r="25" spans="1:8" ht="15.75" x14ac:dyDescent="0.25">
      <c r="A25" s="10"/>
      <c r="B25" s="16" t="s">
        <v>15</v>
      </c>
      <c r="C25" s="10"/>
      <c r="D25" s="18">
        <f>SUM(D18:D24)</f>
        <v>11.275</v>
      </c>
      <c r="E25" s="18"/>
      <c r="F25" s="18">
        <f>SUM(F18:F24)</f>
        <v>10196</v>
      </c>
      <c r="G25" s="22">
        <f>F25*4</f>
        <v>40784</v>
      </c>
      <c r="H25" s="22">
        <f>ROUND(G25*0.2359,0)</f>
        <v>9621</v>
      </c>
    </row>
    <row r="26" spans="1:8" ht="15.75" x14ac:dyDescent="0.25">
      <c r="A26" s="41" t="s">
        <v>29</v>
      </c>
      <c r="B26" s="42"/>
      <c r="C26" s="42"/>
      <c r="D26" s="42"/>
      <c r="E26" s="42"/>
      <c r="F26" s="42"/>
      <c r="G26" s="35"/>
      <c r="H26" s="35"/>
    </row>
    <row r="27" spans="1:8" ht="15.75" x14ac:dyDescent="0.25">
      <c r="A27" s="19">
        <v>1</v>
      </c>
      <c r="B27" s="33" t="s">
        <v>23</v>
      </c>
      <c r="C27" s="27" t="s">
        <v>17</v>
      </c>
      <c r="D27" s="27">
        <v>1</v>
      </c>
      <c r="E27" s="27">
        <v>1150</v>
      </c>
      <c r="F27" s="29">
        <f>ROUND(D27*E27,0)</f>
        <v>1150</v>
      </c>
      <c r="G27" s="34"/>
      <c r="H27" s="34"/>
    </row>
    <row r="28" spans="1:8" ht="15.75" x14ac:dyDescent="0.25">
      <c r="A28" s="19">
        <v>2</v>
      </c>
      <c r="B28" s="20" t="s">
        <v>24</v>
      </c>
      <c r="C28" s="21" t="s">
        <v>25</v>
      </c>
      <c r="D28" s="27">
        <v>2.13</v>
      </c>
      <c r="E28" s="21">
        <v>830</v>
      </c>
      <c r="F28" s="13">
        <f t="shared" ref="F28" si="3">ROUND(D28*E28,0)</f>
        <v>1768</v>
      </c>
      <c r="G28" s="22"/>
      <c r="H28" s="22"/>
    </row>
    <row r="29" spans="1:8" ht="15.75" x14ac:dyDescent="0.25">
      <c r="A29" s="22"/>
      <c r="B29" s="23" t="s">
        <v>15</v>
      </c>
      <c r="C29" s="24"/>
      <c r="D29" s="24">
        <f>SUM(D27:D28)</f>
        <v>3.13</v>
      </c>
      <c r="E29" s="24"/>
      <c r="F29" s="24">
        <f>SUM(F27:F28)</f>
        <v>2918</v>
      </c>
      <c r="G29" s="22">
        <f>F29*4</f>
        <v>11672</v>
      </c>
      <c r="H29" s="22">
        <f>ROUND(G29*0.2359,0)</f>
        <v>2753</v>
      </c>
    </row>
  </sheetData>
  <mergeCells count="6">
    <mergeCell ref="A7:H7"/>
    <mergeCell ref="A10:C10"/>
    <mergeCell ref="A17:C17"/>
    <mergeCell ref="A26:F26"/>
    <mergeCell ref="D8:F8"/>
    <mergeCell ref="G8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"/>
  <sheetViews>
    <sheetView workbookViewId="0">
      <selection activeCell="E1" sqref="E1:G4"/>
    </sheetView>
  </sheetViews>
  <sheetFormatPr defaultRowHeight="15" x14ac:dyDescent="0.25"/>
  <cols>
    <col min="2" max="2" width="33.28515625" customWidth="1"/>
    <col min="3" max="3" width="11" customWidth="1"/>
    <col min="4" max="4" width="13.28515625" customWidth="1"/>
    <col min="5" max="5" width="13.42578125" customWidth="1"/>
    <col min="6" max="6" width="12.28515625" customWidth="1"/>
  </cols>
  <sheetData>
    <row r="1" spans="1:8" ht="15.75" x14ac:dyDescent="0.25">
      <c r="E1" s="35" t="s">
        <v>51</v>
      </c>
      <c r="F1" s="35"/>
      <c r="G1" s="35"/>
    </row>
    <row r="2" spans="1:8" ht="15.75" x14ac:dyDescent="0.25">
      <c r="E2" s="35" t="s">
        <v>52</v>
      </c>
      <c r="F2" s="35"/>
      <c r="G2" s="35"/>
    </row>
    <row r="3" spans="1:8" ht="15.75" x14ac:dyDescent="0.25">
      <c r="E3" s="35" t="s">
        <v>53</v>
      </c>
      <c r="F3" s="35"/>
      <c r="G3" s="35"/>
    </row>
    <row r="4" spans="1:8" ht="15.75" x14ac:dyDescent="0.25">
      <c r="E4" s="35" t="s">
        <v>54</v>
      </c>
      <c r="F4" s="35"/>
      <c r="G4" s="35"/>
    </row>
    <row r="7" spans="1:8" ht="55.5" customHeight="1" x14ac:dyDescent="0.3">
      <c r="A7" s="40" t="s">
        <v>49</v>
      </c>
      <c r="B7" s="40"/>
      <c r="C7" s="40"/>
      <c r="D7" s="40"/>
      <c r="E7" s="40"/>
      <c r="F7" s="40"/>
      <c r="G7" s="40"/>
      <c r="H7" s="40"/>
    </row>
    <row r="8" spans="1:8" x14ac:dyDescent="0.25">
      <c r="A8" s="4"/>
      <c r="B8" s="4"/>
      <c r="C8" s="4"/>
      <c r="D8" s="43">
        <v>2021</v>
      </c>
      <c r="E8" s="43"/>
      <c r="F8" s="44"/>
      <c r="G8" s="45" t="s">
        <v>48</v>
      </c>
      <c r="H8" s="45"/>
    </row>
    <row r="9" spans="1:8" ht="47.25" x14ac:dyDescent="0.25">
      <c r="A9" s="5" t="s">
        <v>4</v>
      </c>
      <c r="B9" s="6" t="s">
        <v>5</v>
      </c>
      <c r="C9" s="1" t="s">
        <v>6</v>
      </c>
      <c r="D9" s="3" t="s">
        <v>7</v>
      </c>
      <c r="E9" s="1" t="s">
        <v>8</v>
      </c>
      <c r="F9" s="2" t="s">
        <v>9</v>
      </c>
      <c r="G9" s="1">
        <v>1100</v>
      </c>
      <c r="H9" s="7">
        <v>1200</v>
      </c>
    </row>
    <row r="10" spans="1:8" ht="15.75" x14ac:dyDescent="0.25">
      <c r="A10" s="41" t="s">
        <v>30</v>
      </c>
      <c r="B10" s="42"/>
      <c r="C10" s="42"/>
      <c r="D10" s="8"/>
      <c r="E10" s="8"/>
      <c r="F10" s="8"/>
      <c r="G10" s="9"/>
      <c r="H10" s="9"/>
    </row>
    <row r="11" spans="1:8" ht="15.75" x14ac:dyDescent="0.25">
      <c r="A11" s="10">
        <v>1</v>
      </c>
      <c r="B11" s="17" t="s">
        <v>36</v>
      </c>
      <c r="C11" s="10" t="s">
        <v>26</v>
      </c>
      <c r="D11" s="12">
        <v>0.23400000000000001</v>
      </c>
      <c r="E11" s="10">
        <v>830</v>
      </c>
      <c r="F11" s="13">
        <f>ROUND(D11*E11,0)</f>
        <v>194</v>
      </c>
      <c r="G11" s="9"/>
      <c r="H11" s="9"/>
    </row>
    <row r="12" spans="1:8" ht="15.75" x14ac:dyDescent="0.25">
      <c r="A12" s="1"/>
      <c r="B12" s="16" t="s">
        <v>15</v>
      </c>
      <c r="C12" s="1"/>
      <c r="D12" s="3">
        <f>SUM(D11:D11)</f>
        <v>0.23400000000000001</v>
      </c>
      <c r="E12" s="1"/>
      <c r="F12" s="2">
        <f>SUM(F11:F11)</f>
        <v>194</v>
      </c>
      <c r="G12" s="22">
        <f>F12*4</f>
        <v>776</v>
      </c>
      <c r="H12" s="22">
        <f>ROUND(G12*0.2359,0)</f>
        <v>183</v>
      </c>
    </row>
    <row r="13" spans="1:8" ht="15.75" x14ac:dyDescent="0.25">
      <c r="A13" s="41" t="s">
        <v>31</v>
      </c>
      <c r="B13" s="42"/>
      <c r="C13" s="42"/>
      <c r="D13" s="8"/>
      <c r="E13" s="8"/>
      <c r="F13" s="8"/>
      <c r="G13" s="22"/>
      <c r="H13" s="22"/>
    </row>
    <row r="14" spans="1:8" ht="15.75" x14ac:dyDescent="0.25">
      <c r="A14" s="10">
        <v>1</v>
      </c>
      <c r="B14" s="17" t="s">
        <v>16</v>
      </c>
      <c r="C14" s="10" t="s">
        <v>17</v>
      </c>
      <c r="D14" s="13">
        <v>1</v>
      </c>
      <c r="E14" s="13">
        <v>1110</v>
      </c>
      <c r="F14" s="13">
        <f>ROUND(D14*E14,0)</f>
        <v>1110</v>
      </c>
      <c r="G14" s="22"/>
      <c r="H14" s="22"/>
    </row>
    <row r="15" spans="1:8" ht="15.75" x14ac:dyDescent="0.25">
      <c r="A15" s="10">
        <v>2</v>
      </c>
      <c r="B15" s="17" t="s">
        <v>18</v>
      </c>
      <c r="C15" s="10" t="s">
        <v>19</v>
      </c>
      <c r="D15" s="13">
        <v>4.3</v>
      </c>
      <c r="E15" s="13">
        <v>872</v>
      </c>
      <c r="F15" s="13">
        <f t="shared" ref="F15:F18" si="0">ROUND(D15*E15,0)</f>
        <v>3750</v>
      </c>
      <c r="G15" s="22"/>
      <c r="H15" s="22"/>
    </row>
    <row r="16" spans="1:8" ht="31.5" x14ac:dyDescent="0.25">
      <c r="A16" s="10">
        <v>3</v>
      </c>
      <c r="B16" s="28" t="s">
        <v>20</v>
      </c>
      <c r="C16" s="26" t="s">
        <v>21</v>
      </c>
      <c r="D16" s="29">
        <v>1</v>
      </c>
      <c r="E16" s="29">
        <v>872</v>
      </c>
      <c r="F16" s="29">
        <f t="shared" si="0"/>
        <v>872</v>
      </c>
      <c r="G16" s="34"/>
      <c r="H16" s="34"/>
    </row>
    <row r="17" spans="1:8" ht="31.5" x14ac:dyDescent="0.25">
      <c r="A17" s="10">
        <v>4</v>
      </c>
      <c r="B17" s="28" t="s">
        <v>42</v>
      </c>
      <c r="C17" s="26" t="s">
        <v>43</v>
      </c>
      <c r="D17" s="29">
        <v>1</v>
      </c>
      <c r="E17" s="29">
        <v>872</v>
      </c>
      <c r="F17" s="29">
        <f t="shared" si="0"/>
        <v>872</v>
      </c>
      <c r="G17" s="34"/>
      <c r="H17" s="34"/>
    </row>
    <row r="18" spans="1:8" ht="15.75" x14ac:dyDescent="0.25">
      <c r="A18" s="10">
        <v>5</v>
      </c>
      <c r="B18" s="28" t="s">
        <v>22</v>
      </c>
      <c r="C18" s="26">
        <v>235201</v>
      </c>
      <c r="D18" s="29">
        <v>0.59</v>
      </c>
      <c r="E18" s="29">
        <v>830</v>
      </c>
      <c r="F18" s="29">
        <f t="shared" si="0"/>
        <v>490</v>
      </c>
      <c r="G18" s="34"/>
      <c r="H18" s="34"/>
    </row>
    <row r="19" spans="1:8" ht="15.75" x14ac:dyDescent="0.25">
      <c r="A19" s="10"/>
      <c r="B19" s="16" t="s">
        <v>15</v>
      </c>
      <c r="C19" s="10"/>
      <c r="D19" s="18">
        <f>SUM(D14:D18)</f>
        <v>7.89</v>
      </c>
      <c r="E19" s="18"/>
      <c r="F19" s="18">
        <f>SUM(F14:F18)</f>
        <v>7094</v>
      </c>
      <c r="G19" s="22">
        <f>F19*4</f>
        <v>28376</v>
      </c>
      <c r="H19" s="22">
        <f>ROUND(G19*0.2359,0)</f>
        <v>6694</v>
      </c>
    </row>
    <row r="20" spans="1:8" ht="15.75" x14ac:dyDescent="0.25">
      <c r="A20" s="41" t="s">
        <v>32</v>
      </c>
      <c r="B20" s="42"/>
      <c r="C20" s="42"/>
      <c r="D20" s="42"/>
      <c r="E20" s="42"/>
      <c r="F20" s="42"/>
      <c r="G20" s="35"/>
      <c r="H20" s="35"/>
    </row>
    <row r="21" spans="1:8" ht="15.75" x14ac:dyDescent="0.25">
      <c r="A21" s="19">
        <v>1</v>
      </c>
      <c r="B21" s="20" t="s">
        <v>23</v>
      </c>
      <c r="C21" s="21" t="s">
        <v>17</v>
      </c>
      <c r="D21" s="21">
        <v>1</v>
      </c>
      <c r="E21" s="21">
        <v>1110</v>
      </c>
      <c r="F21" s="13">
        <f>ROUND(D21*E21,0)</f>
        <v>1110</v>
      </c>
      <c r="G21" s="22"/>
      <c r="H21" s="22"/>
    </row>
    <row r="22" spans="1:8" ht="15.75" x14ac:dyDescent="0.25">
      <c r="A22" s="19">
        <v>2</v>
      </c>
      <c r="B22" s="20" t="s">
        <v>24</v>
      </c>
      <c r="C22" s="21" t="s">
        <v>25</v>
      </c>
      <c r="D22" s="27">
        <v>0.86699999999999999</v>
      </c>
      <c r="E22" s="21">
        <v>830</v>
      </c>
      <c r="F22" s="13">
        <f t="shared" ref="F22" si="1">ROUND(D22*E22,0)</f>
        <v>720</v>
      </c>
      <c r="G22" s="22"/>
      <c r="H22" s="22"/>
    </row>
    <row r="23" spans="1:8" ht="15.75" x14ac:dyDescent="0.25">
      <c r="A23" s="22"/>
      <c r="B23" s="23" t="s">
        <v>15</v>
      </c>
      <c r="C23" s="24"/>
      <c r="D23" s="24">
        <f>SUM(D21:D22)</f>
        <v>1.867</v>
      </c>
      <c r="E23" s="24"/>
      <c r="F23" s="24">
        <f>SUM(F21:F22)</f>
        <v>1830</v>
      </c>
      <c r="G23" s="22">
        <f>F23*4</f>
        <v>7320</v>
      </c>
      <c r="H23" s="22">
        <f>ROUND(G23*0.2359,0)</f>
        <v>1727</v>
      </c>
    </row>
  </sheetData>
  <mergeCells count="6">
    <mergeCell ref="A7:H7"/>
    <mergeCell ref="A20:F20"/>
    <mergeCell ref="D8:F8"/>
    <mergeCell ref="G8:H8"/>
    <mergeCell ref="A10:C10"/>
    <mergeCell ref="A13:C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5"/>
  <sheetViews>
    <sheetView topLeftCell="A2" workbookViewId="0">
      <selection activeCell="O10" sqref="O10"/>
    </sheetView>
  </sheetViews>
  <sheetFormatPr defaultRowHeight="15" x14ac:dyDescent="0.25"/>
  <cols>
    <col min="2" max="2" width="33.28515625" customWidth="1"/>
    <col min="3" max="3" width="11" customWidth="1"/>
    <col min="4" max="4" width="13.28515625" customWidth="1"/>
    <col min="5" max="5" width="13.42578125" customWidth="1"/>
    <col min="6" max="6" width="12.5703125" customWidth="1"/>
    <col min="9" max="9" width="10.28515625" customWidth="1"/>
    <col min="10" max="10" width="10.140625" customWidth="1"/>
    <col min="11" max="11" width="9.7109375" customWidth="1"/>
    <col min="12" max="12" width="14.140625" customWidth="1"/>
    <col min="13" max="13" width="10.42578125" customWidth="1"/>
  </cols>
  <sheetData>
    <row r="2" spans="1:13" ht="15.75" x14ac:dyDescent="0.25">
      <c r="J2" s="35" t="s">
        <v>51</v>
      </c>
      <c r="K2" s="35"/>
      <c r="L2" s="35"/>
    </row>
    <row r="3" spans="1:13" ht="15.75" x14ac:dyDescent="0.25">
      <c r="J3" s="35" t="s">
        <v>52</v>
      </c>
      <c r="K3" s="35"/>
      <c r="L3" s="35"/>
    </row>
    <row r="4" spans="1:13" ht="15.75" x14ac:dyDescent="0.25">
      <c r="J4" s="35" t="s">
        <v>53</v>
      </c>
      <c r="K4" s="35"/>
      <c r="L4" s="35"/>
    </row>
    <row r="5" spans="1:13" ht="15.75" x14ac:dyDescent="0.25">
      <c r="J5" s="35" t="s">
        <v>54</v>
      </c>
      <c r="K5" s="35"/>
      <c r="L5" s="35"/>
    </row>
    <row r="8" spans="1:13" ht="36" customHeight="1" x14ac:dyDescent="0.3">
      <c r="A8" s="40" t="s">
        <v>50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15.75" x14ac:dyDescent="0.25">
      <c r="A9" s="4"/>
      <c r="B9" s="4"/>
      <c r="C9" s="4"/>
      <c r="D9" s="46">
        <v>2021</v>
      </c>
      <c r="E9" s="46"/>
      <c r="F9" s="47"/>
      <c r="G9" s="48" t="s">
        <v>0</v>
      </c>
      <c r="H9" s="48"/>
      <c r="I9" s="39" t="s">
        <v>1</v>
      </c>
      <c r="J9" s="46" t="s">
        <v>2</v>
      </c>
      <c r="K9" s="46"/>
      <c r="L9" s="46" t="s">
        <v>3</v>
      </c>
      <c r="M9" s="46"/>
    </row>
    <row r="10" spans="1:13" ht="47.25" x14ac:dyDescent="0.25">
      <c r="A10" s="5" t="s">
        <v>4</v>
      </c>
      <c r="B10" s="6" t="s">
        <v>5</v>
      </c>
      <c r="C10" s="1" t="s">
        <v>6</v>
      </c>
      <c r="D10" s="3" t="s">
        <v>7</v>
      </c>
      <c r="E10" s="1" t="s">
        <v>8</v>
      </c>
      <c r="F10" s="2" t="s">
        <v>9</v>
      </c>
      <c r="G10" s="1">
        <v>1100</v>
      </c>
      <c r="H10" s="36">
        <v>1200</v>
      </c>
      <c r="I10" s="1">
        <v>1100</v>
      </c>
      <c r="J10" s="1">
        <v>1100</v>
      </c>
      <c r="K10" s="36">
        <v>1200</v>
      </c>
      <c r="L10" s="1">
        <v>1100</v>
      </c>
      <c r="M10" s="36">
        <v>1200</v>
      </c>
    </row>
    <row r="11" spans="1:13" ht="15.75" x14ac:dyDescent="0.25">
      <c r="A11" s="41" t="s">
        <v>33</v>
      </c>
      <c r="B11" s="42"/>
      <c r="C11" s="42"/>
      <c r="D11" s="8"/>
      <c r="E11" s="8"/>
      <c r="F11" s="8"/>
      <c r="G11" s="22"/>
      <c r="H11" s="22"/>
      <c r="I11" s="22"/>
      <c r="J11" s="22"/>
      <c r="K11" s="22"/>
      <c r="L11" s="37"/>
      <c r="M11" s="37"/>
    </row>
    <row r="12" spans="1:13" ht="15.75" x14ac:dyDescent="0.25">
      <c r="A12" s="10">
        <v>1</v>
      </c>
      <c r="B12" s="14" t="s">
        <v>11</v>
      </c>
      <c r="C12" s="10" t="s">
        <v>12</v>
      </c>
      <c r="D12" s="12">
        <v>0.9</v>
      </c>
      <c r="E12" s="10">
        <v>880</v>
      </c>
      <c r="F12" s="13">
        <f>ROUND(D12*E12,0)</f>
        <v>792</v>
      </c>
      <c r="G12" s="22"/>
      <c r="H12" s="22"/>
      <c r="I12" s="22"/>
      <c r="J12" s="22"/>
      <c r="K12" s="22"/>
      <c r="L12" s="37"/>
      <c r="M12" s="37"/>
    </row>
    <row r="13" spans="1:13" ht="15.75" x14ac:dyDescent="0.25">
      <c r="A13" s="1"/>
      <c r="B13" s="16" t="s">
        <v>15</v>
      </c>
      <c r="C13" s="1"/>
      <c r="D13" s="3">
        <f>SUM(D12:D12)</f>
        <v>0.9</v>
      </c>
      <c r="E13" s="1"/>
      <c r="F13" s="2">
        <f>SUM(F12:F12)</f>
        <v>792</v>
      </c>
      <c r="G13" s="22">
        <f>F13*4</f>
        <v>3168</v>
      </c>
      <c r="H13" s="22">
        <f>ROUND(G13*0.2359,0)</f>
        <v>747</v>
      </c>
      <c r="I13" s="22">
        <v>0</v>
      </c>
      <c r="J13" s="22">
        <f>I13*4</f>
        <v>0</v>
      </c>
      <c r="K13" s="22">
        <f>ROUND(J13*0.2359,0)</f>
        <v>0</v>
      </c>
      <c r="L13" s="37">
        <f>G13+J13</f>
        <v>3168</v>
      </c>
      <c r="M13" s="37">
        <f>H13+K13</f>
        <v>747</v>
      </c>
    </row>
    <row r="14" spans="1:13" ht="15.75" x14ac:dyDescent="0.25">
      <c r="A14" s="41" t="s">
        <v>34</v>
      </c>
      <c r="B14" s="42"/>
      <c r="C14" s="42"/>
      <c r="D14" s="8"/>
      <c r="E14" s="8"/>
      <c r="F14" s="8"/>
      <c r="G14" s="22"/>
      <c r="H14" s="22"/>
      <c r="I14" s="22"/>
      <c r="J14" s="22"/>
      <c r="K14" s="22"/>
      <c r="L14" s="37"/>
      <c r="M14" s="37"/>
    </row>
    <row r="15" spans="1:13" ht="15.75" x14ac:dyDescent="0.25">
      <c r="A15" s="10">
        <v>1</v>
      </c>
      <c r="B15" s="17" t="s">
        <v>16</v>
      </c>
      <c r="C15" s="10" t="s">
        <v>17</v>
      </c>
      <c r="D15" s="13">
        <v>1</v>
      </c>
      <c r="E15" s="13">
        <v>1169</v>
      </c>
      <c r="F15" s="13">
        <f>ROUND(D15*E15,0)</f>
        <v>1169</v>
      </c>
      <c r="G15" s="22"/>
      <c r="H15" s="22"/>
      <c r="I15" s="22"/>
      <c r="J15" s="22"/>
      <c r="K15" s="22"/>
      <c r="L15" s="37"/>
      <c r="M15" s="37"/>
    </row>
    <row r="16" spans="1:13" ht="15.75" x14ac:dyDescent="0.25">
      <c r="A16" s="10">
        <v>2</v>
      </c>
      <c r="B16" s="28" t="s">
        <v>40</v>
      </c>
      <c r="C16" s="32" t="s">
        <v>41</v>
      </c>
      <c r="D16" s="29">
        <v>1</v>
      </c>
      <c r="E16" s="29">
        <v>919</v>
      </c>
      <c r="F16" s="29">
        <f>ROUND(D16*E16,0)</f>
        <v>919</v>
      </c>
      <c r="G16" s="34"/>
      <c r="H16" s="34"/>
      <c r="I16" s="34"/>
      <c r="J16" s="34"/>
      <c r="K16" s="34"/>
      <c r="L16" s="38"/>
      <c r="M16" s="38"/>
    </row>
    <row r="17" spans="1:13" ht="15.75" x14ac:dyDescent="0.25">
      <c r="A17" s="10">
        <v>3</v>
      </c>
      <c r="B17" s="28" t="s">
        <v>18</v>
      </c>
      <c r="C17" s="26" t="s">
        <v>19</v>
      </c>
      <c r="D17" s="29">
        <v>6.5</v>
      </c>
      <c r="E17" s="29">
        <v>872</v>
      </c>
      <c r="F17" s="29">
        <f t="shared" ref="F17:F20" si="0">ROUND(D17*E17,0)</f>
        <v>5668</v>
      </c>
      <c r="G17" s="34"/>
      <c r="H17" s="34"/>
      <c r="I17" s="34"/>
      <c r="J17" s="34"/>
      <c r="K17" s="34"/>
      <c r="L17" s="38"/>
      <c r="M17" s="38"/>
    </row>
    <row r="18" spans="1:13" ht="31.5" x14ac:dyDescent="0.25">
      <c r="A18" s="10">
        <v>4</v>
      </c>
      <c r="B18" s="28" t="s">
        <v>20</v>
      </c>
      <c r="C18" s="32" t="s">
        <v>21</v>
      </c>
      <c r="D18" s="29">
        <v>1</v>
      </c>
      <c r="E18" s="29">
        <v>872</v>
      </c>
      <c r="F18" s="29">
        <f t="shared" si="0"/>
        <v>872</v>
      </c>
      <c r="G18" s="34"/>
      <c r="H18" s="34"/>
      <c r="I18" s="34"/>
      <c r="J18" s="34"/>
      <c r="K18" s="34"/>
      <c r="L18" s="38"/>
      <c r="M18" s="38"/>
    </row>
    <row r="19" spans="1:13" ht="31.5" x14ac:dyDescent="0.25">
      <c r="A19" s="10">
        <v>5</v>
      </c>
      <c r="B19" s="28" t="s">
        <v>42</v>
      </c>
      <c r="C19" s="32" t="s">
        <v>43</v>
      </c>
      <c r="D19" s="29">
        <v>0.68799999999999994</v>
      </c>
      <c r="E19" s="29">
        <v>872</v>
      </c>
      <c r="F19" s="29">
        <f t="shared" si="0"/>
        <v>600</v>
      </c>
      <c r="G19" s="34"/>
      <c r="H19" s="34"/>
      <c r="I19" s="34"/>
      <c r="J19" s="34"/>
      <c r="K19" s="34"/>
      <c r="L19" s="38"/>
      <c r="M19" s="38"/>
    </row>
    <row r="20" spans="1:13" ht="15.75" x14ac:dyDescent="0.25">
      <c r="A20" s="10">
        <v>6</v>
      </c>
      <c r="B20" s="17" t="s">
        <v>22</v>
      </c>
      <c r="C20" s="10">
        <v>235201</v>
      </c>
      <c r="D20" s="13">
        <v>0.23300000000000001</v>
      </c>
      <c r="E20" s="13">
        <v>830</v>
      </c>
      <c r="F20" s="13">
        <f t="shared" si="0"/>
        <v>193</v>
      </c>
      <c r="G20" s="22"/>
      <c r="H20" s="22"/>
      <c r="I20" s="22"/>
      <c r="J20" s="22"/>
      <c r="K20" s="22"/>
      <c r="L20" s="37"/>
      <c r="M20" s="37"/>
    </row>
    <row r="21" spans="1:13" ht="15.75" x14ac:dyDescent="0.25">
      <c r="A21" s="10"/>
      <c r="B21" s="16" t="s">
        <v>15</v>
      </c>
      <c r="C21" s="10"/>
      <c r="D21" s="18">
        <f>SUM(D15:D20)</f>
        <v>10.421000000000001</v>
      </c>
      <c r="E21" s="18"/>
      <c r="F21" s="18">
        <f>SUM(F15:F20)</f>
        <v>9421</v>
      </c>
      <c r="G21" s="22">
        <f>F21*4</f>
        <v>37684</v>
      </c>
      <c r="H21" s="22">
        <f>ROUND(G21*0.2359,0)</f>
        <v>8890</v>
      </c>
      <c r="I21" s="22">
        <v>82.84</v>
      </c>
      <c r="J21" s="22">
        <f>I21*4</f>
        <v>331.36</v>
      </c>
      <c r="K21" s="22">
        <f>ROUND(J21*0.2359,0)</f>
        <v>78</v>
      </c>
      <c r="L21" s="37">
        <f>G21+J21</f>
        <v>38015.360000000001</v>
      </c>
      <c r="M21" s="37">
        <f>H21+K21</f>
        <v>8968</v>
      </c>
    </row>
    <row r="22" spans="1:13" ht="15.75" x14ac:dyDescent="0.25">
      <c r="A22" s="41" t="s">
        <v>35</v>
      </c>
      <c r="B22" s="42"/>
      <c r="C22" s="42"/>
      <c r="D22" s="42"/>
      <c r="E22" s="42"/>
      <c r="F22" s="42"/>
      <c r="G22" s="22"/>
      <c r="H22" s="22"/>
      <c r="I22" s="22"/>
      <c r="J22" s="22"/>
      <c r="K22" s="22"/>
      <c r="L22" s="22"/>
      <c r="M22" s="22"/>
    </row>
    <row r="23" spans="1:13" ht="15.75" x14ac:dyDescent="0.25">
      <c r="A23" s="19">
        <v>1</v>
      </c>
      <c r="B23" s="20" t="s">
        <v>23</v>
      </c>
      <c r="C23" s="21" t="s">
        <v>17</v>
      </c>
      <c r="D23" s="21">
        <v>0.9</v>
      </c>
      <c r="E23" s="21">
        <v>1110</v>
      </c>
      <c r="F23" s="13">
        <v>1000</v>
      </c>
      <c r="G23" s="22"/>
      <c r="H23" s="22"/>
      <c r="I23" s="22"/>
      <c r="J23" s="22"/>
      <c r="K23" s="22"/>
      <c r="L23" s="37"/>
      <c r="M23" s="37"/>
    </row>
    <row r="24" spans="1:13" ht="15.75" x14ac:dyDescent="0.25">
      <c r="A24" s="19">
        <v>2</v>
      </c>
      <c r="B24" s="20" t="s">
        <v>24</v>
      </c>
      <c r="C24" s="21" t="s">
        <v>25</v>
      </c>
      <c r="D24" s="27">
        <v>1.349</v>
      </c>
      <c r="E24" s="21">
        <v>830</v>
      </c>
      <c r="F24" s="13">
        <f t="shared" ref="F24" si="1">ROUND(D24*E24,0)</f>
        <v>1120</v>
      </c>
      <c r="G24" s="22"/>
      <c r="H24" s="22"/>
      <c r="I24" s="22"/>
      <c r="J24" s="22"/>
      <c r="K24" s="22"/>
      <c r="L24" s="37"/>
      <c r="M24" s="37"/>
    </row>
    <row r="25" spans="1:13" ht="15.75" x14ac:dyDescent="0.25">
      <c r="A25" s="22"/>
      <c r="B25" s="23" t="s">
        <v>15</v>
      </c>
      <c r="C25" s="24"/>
      <c r="D25" s="24">
        <f>SUM(D23:D24)</f>
        <v>2.2490000000000001</v>
      </c>
      <c r="E25" s="24"/>
      <c r="F25" s="24">
        <f>SUM(F23:F24)</f>
        <v>2120</v>
      </c>
      <c r="G25" s="22">
        <f>F25*4</f>
        <v>8480</v>
      </c>
      <c r="H25" s="22">
        <f>ROUND(G25*0.2359,0)</f>
        <v>2000</v>
      </c>
      <c r="I25" s="22">
        <v>0</v>
      </c>
      <c r="J25" s="22">
        <f>I25*4</f>
        <v>0</v>
      </c>
      <c r="K25" s="22">
        <f>ROUND(J25*0.2359,0)</f>
        <v>0</v>
      </c>
      <c r="L25" s="37">
        <f>G25+J25</f>
        <v>8480</v>
      </c>
      <c r="M25" s="37">
        <f>H25+K25</f>
        <v>2000</v>
      </c>
    </row>
  </sheetData>
  <mergeCells count="8">
    <mergeCell ref="A8:M8"/>
    <mergeCell ref="A22:F22"/>
    <mergeCell ref="D9:F9"/>
    <mergeCell ref="G9:H9"/>
    <mergeCell ref="J9:K9"/>
    <mergeCell ref="L9:M9"/>
    <mergeCell ref="A11:C11"/>
    <mergeCell ref="A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Cesvaines izglītības iestādes</vt:lpstr>
      <vt:lpstr>Lubānas izglītības iestādes</vt:lpstr>
      <vt:lpstr>Ērgļu izglītības iestādes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dcterms:created xsi:type="dcterms:W3CDTF">2021-09-24T10:30:34Z</dcterms:created>
  <dcterms:modified xsi:type="dcterms:W3CDTF">2021-10-01T18:02:58Z</dcterms:modified>
</cp:coreProperties>
</file>